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Administración\Contabilidad\2016\Servicio Contabilidad\"/>
    </mc:Choice>
  </mc:AlternateContent>
  <bookViews>
    <workbookView xWindow="0" yWindow="0" windowWidth="21600" windowHeight="9285"/>
  </bookViews>
  <sheets>
    <sheet name="Ratio op. pagadas" sheetId="1" r:id="rId1"/>
    <sheet name="Ratio op. pendientes" sheetId="2" r:id="rId2"/>
    <sheet name="PROMEDI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H32" i="1"/>
  <c r="H30" i="1"/>
  <c r="G28" i="1"/>
  <c r="H23" i="2"/>
  <c r="H21" i="2"/>
  <c r="G20" i="2"/>
  <c r="H18" i="2"/>
  <c r="F18" i="2"/>
  <c r="H17" i="2"/>
  <c r="F17" i="2"/>
  <c r="H16" i="2"/>
  <c r="F16" i="2"/>
  <c r="H26" i="1"/>
  <c r="H25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H22" i="1" s="1"/>
  <c r="F23" i="1"/>
  <c r="F24" i="1"/>
  <c r="F25" i="1"/>
  <c r="F26" i="1"/>
  <c r="H24" i="1"/>
  <c r="H23" i="1"/>
  <c r="H21" i="1"/>
  <c r="H15" i="2"/>
  <c r="F15" i="2"/>
  <c r="H20" i="1"/>
  <c r="F7" i="1"/>
  <c r="F8" i="1"/>
  <c r="F9" i="1"/>
  <c r="H14" i="2"/>
  <c r="F14" i="2"/>
  <c r="F13" i="2"/>
  <c r="H13" i="2" l="1"/>
  <c r="F7" i="2"/>
  <c r="H7" i="2" s="1"/>
  <c r="F8" i="2"/>
  <c r="H8" i="2" s="1"/>
  <c r="F9" i="2"/>
  <c r="H9" i="2" s="1"/>
  <c r="F10" i="2"/>
  <c r="H10" i="2" s="1"/>
  <c r="F11" i="2"/>
  <c r="H11" i="2" s="1"/>
  <c r="F12" i="2"/>
  <c r="H12" i="2" s="1"/>
  <c r="F6" i="2" l="1"/>
  <c r="F6" i="1"/>
  <c r="H18" i="1" l="1"/>
  <c r="H17" i="1"/>
  <c r="H7" i="1"/>
  <c r="H8" i="1"/>
  <c r="H11" i="1"/>
  <c r="H13" i="1"/>
  <c r="H15" i="1"/>
  <c r="H16" i="1"/>
  <c r="H19" i="1"/>
  <c r="H9" i="1"/>
  <c r="H10" i="1"/>
  <c r="H14" i="1"/>
  <c r="H12" i="1" l="1"/>
  <c r="H6" i="1" l="1"/>
  <c r="H6" i="2" l="1"/>
</calcChain>
</file>

<file path=xl/sharedStrings.xml><?xml version="1.0" encoding="utf-8"?>
<sst xmlns="http://schemas.openxmlformats.org/spreadsheetml/2006/main" count="27" uniqueCount="14">
  <si>
    <t>Número registro</t>
  </si>
  <si>
    <t>Fecha registro</t>
  </si>
  <si>
    <t>Fecha pago</t>
  </si>
  <si>
    <t>Dias pago</t>
  </si>
  <si>
    <t>Días no trámite</t>
  </si>
  <si>
    <t>Importe factura</t>
  </si>
  <si>
    <t xml:space="preserve"> </t>
  </si>
  <si>
    <t>Ratio operaciones pagadas:</t>
  </si>
  <si>
    <t>Días sin pago</t>
  </si>
  <si>
    <t>Fecha factura</t>
  </si>
  <si>
    <t>PROMEDIO PAGO FUNDACION INNDEA:</t>
  </si>
  <si>
    <t>Total:</t>
  </si>
  <si>
    <t>Ratio operaciones pendientes de pago*:</t>
  </si>
  <si>
    <t>* Como todas las operaciones pendientes de pago tienen saldo negativo, se considera que el ratio de nuestra entidad es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</si>
</sst>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right" vertical="center"/>
    </xf>
    <xf numFmtId="2" fontId="2" fillId="0" borderId="0" xfId="1" applyNumberFormat="1" applyFont="1" applyBorder="1" applyAlignment="1">
      <alignment horizontal="center"/>
    </xf>
    <xf numFmtId="0" fontId="2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11"/>
  <sheetViews>
    <sheetView tabSelected="1" workbookViewId="0">
      <selection activeCell="H33" sqref="H33"/>
    </sheetView>
  </sheetViews>
  <sheetFormatPr baseColWidth="10" defaultRowHeight="15" x14ac:dyDescent="0.25"/>
  <cols>
    <col min="2" max="2" width="18.42578125" style="1" customWidth="1"/>
    <col min="3" max="3" width="16" style="1" customWidth="1"/>
    <col min="4" max="4" width="16.140625" style="1" customWidth="1"/>
    <col min="5" max="5" width="13.5703125" style="1" customWidth="1"/>
    <col min="6" max="6" width="14.42578125" style="1" customWidth="1"/>
    <col min="7" max="7" width="16.42578125" style="1" customWidth="1"/>
    <col min="8" max="8" width="13.85546875" style="16" bestFit="1" customWidth="1"/>
  </cols>
  <sheetData>
    <row r="4" spans="2:8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8" x14ac:dyDescent="0.25">
      <c r="B5" s="3" t="s">
        <v>6</v>
      </c>
      <c r="C5" s="4" t="s">
        <v>6</v>
      </c>
      <c r="D5" s="4" t="s">
        <v>6</v>
      </c>
      <c r="E5" s="3" t="s">
        <v>6</v>
      </c>
      <c r="F5" s="3" t="s">
        <v>6</v>
      </c>
      <c r="G5" s="5" t="s">
        <v>6</v>
      </c>
      <c r="H5" s="16" t="s">
        <v>6</v>
      </c>
    </row>
    <row r="6" spans="2:8" x14ac:dyDescent="0.25">
      <c r="B6" s="3">
        <v>206</v>
      </c>
      <c r="C6" s="4">
        <v>42654</v>
      </c>
      <c r="D6" s="4">
        <v>42656</v>
      </c>
      <c r="E6" s="3">
        <v>2</v>
      </c>
      <c r="F6" s="3">
        <f>E6-31</f>
        <v>-29</v>
      </c>
      <c r="G6" s="16">
        <v>70.180000000000007</v>
      </c>
      <c r="H6" s="16">
        <f>G6*F6</f>
        <v>-2035.2200000000003</v>
      </c>
    </row>
    <row r="7" spans="2:8" x14ac:dyDescent="0.25">
      <c r="B7" s="3">
        <v>207</v>
      </c>
      <c r="C7" s="4">
        <v>42644</v>
      </c>
      <c r="D7" s="4">
        <v>42654</v>
      </c>
      <c r="E7" s="3">
        <v>10</v>
      </c>
      <c r="F7" s="3">
        <f t="shared" ref="F7:F27" si="0">E7-31</f>
        <v>-21</v>
      </c>
      <c r="G7" s="16">
        <v>88.22</v>
      </c>
      <c r="H7" s="16">
        <f t="shared" ref="H7:H26" si="1">G7*F7</f>
        <v>-1852.62</v>
      </c>
    </row>
    <row r="8" spans="2:8" x14ac:dyDescent="0.25">
      <c r="B8" s="3">
        <v>209</v>
      </c>
      <c r="C8" s="13">
        <v>42654</v>
      </c>
      <c r="D8" s="13">
        <v>42661</v>
      </c>
      <c r="E8" s="1">
        <v>7</v>
      </c>
      <c r="F8" s="3">
        <f t="shared" si="0"/>
        <v>-24</v>
      </c>
      <c r="G8" s="16">
        <v>95.59</v>
      </c>
      <c r="H8" s="16">
        <f t="shared" si="1"/>
        <v>-2294.16</v>
      </c>
    </row>
    <row r="9" spans="2:8" x14ac:dyDescent="0.25">
      <c r="B9" s="3">
        <v>210</v>
      </c>
      <c r="C9" s="4">
        <v>42649</v>
      </c>
      <c r="D9" s="4">
        <v>42649</v>
      </c>
      <c r="E9" s="3">
        <v>0</v>
      </c>
      <c r="F9" s="3">
        <f t="shared" si="0"/>
        <v>-31</v>
      </c>
      <c r="G9" s="16">
        <v>28</v>
      </c>
      <c r="H9" s="16">
        <f t="shared" si="1"/>
        <v>-868</v>
      </c>
    </row>
    <row r="10" spans="2:8" x14ac:dyDescent="0.25">
      <c r="B10" s="1">
        <v>213</v>
      </c>
      <c r="C10" s="13">
        <v>42644</v>
      </c>
      <c r="D10" s="13">
        <v>42646</v>
      </c>
      <c r="E10" s="1">
        <v>2</v>
      </c>
      <c r="F10" s="3">
        <f t="shared" si="0"/>
        <v>-29</v>
      </c>
      <c r="G10" s="16">
        <v>3267</v>
      </c>
      <c r="H10" s="16">
        <f t="shared" si="1"/>
        <v>-94743</v>
      </c>
    </row>
    <row r="11" spans="2:8" x14ac:dyDescent="0.25">
      <c r="B11" s="3">
        <v>215</v>
      </c>
      <c r="C11" s="4">
        <v>42654</v>
      </c>
      <c r="D11" s="4">
        <v>42662</v>
      </c>
      <c r="E11" s="3">
        <v>8</v>
      </c>
      <c r="F11" s="3">
        <f t="shared" si="0"/>
        <v>-23</v>
      </c>
      <c r="G11" s="16">
        <v>514.25</v>
      </c>
      <c r="H11" s="16">
        <f t="shared" si="1"/>
        <v>-11827.75</v>
      </c>
    </row>
    <row r="12" spans="2:8" x14ac:dyDescent="0.25">
      <c r="B12" s="3">
        <v>217</v>
      </c>
      <c r="C12" s="4">
        <v>42644</v>
      </c>
      <c r="D12" s="4">
        <v>42663</v>
      </c>
      <c r="E12" s="3">
        <v>19</v>
      </c>
      <c r="F12" s="3">
        <f t="shared" si="0"/>
        <v>-12</v>
      </c>
      <c r="G12" s="16">
        <v>286.44</v>
      </c>
      <c r="H12" s="16">
        <f t="shared" si="1"/>
        <v>-3437.2799999999997</v>
      </c>
    </row>
    <row r="13" spans="2:8" x14ac:dyDescent="0.25">
      <c r="B13" s="3">
        <v>218</v>
      </c>
      <c r="C13" s="4">
        <v>42647</v>
      </c>
      <c r="D13" s="4">
        <v>42647</v>
      </c>
      <c r="E13" s="3">
        <v>0</v>
      </c>
      <c r="F13" s="3">
        <f t="shared" si="0"/>
        <v>-31</v>
      </c>
      <c r="G13" s="16">
        <v>80.63</v>
      </c>
      <c r="H13" s="16">
        <f t="shared" si="1"/>
        <v>-2499.5299999999997</v>
      </c>
    </row>
    <row r="14" spans="2:8" x14ac:dyDescent="0.25">
      <c r="B14" s="3">
        <v>219</v>
      </c>
      <c r="C14" s="4">
        <v>42646</v>
      </c>
      <c r="D14" s="4">
        <v>42646</v>
      </c>
      <c r="E14" s="3">
        <v>0</v>
      </c>
      <c r="F14" s="3">
        <f t="shared" si="0"/>
        <v>-31</v>
      </c>
      <c r="G14" s="16">
        <v>1638.34</v>
      </c>
      <c r="H14" s="16">
        <f t="shared" si="1"/>
        <v>-50788.54</v>
      </c>
    </row>
    <row r="15" spans="2:8" x14ac:dyDescent="0.25">
      <c r="B15" s="3">
        <v>220</v>
      </c>
      <c r="C15" s="4">
        <v>42648</v>
      </c>
      <c r="D15" s="4">
        <v>42648</v>
      </c>
      <c r="E15" s="3">
        <v>0</v>
      </c>
      <c r="F15" s="3">
        <f t="shared" si="0"/>
        <v>-31</v>
      </c>
      <c r="G15" s="16">
        <v>122.21</v>
      </c>
      <c r="H15" s="16">
        <f t="shared" si="1"/>
        <v>-3788.5099999999998</v>
      </c>
    </row>
    <row r="16" spans="2:8" x14ac:dyDescent="0.25">
      <c r="B16" s="3">
        <v>221</v>
      </c>
      <c r="C16" s="4">
        <v>42649</v>
      </c>
      <c r="D16" s="4">
        <v>42649</v>
      </c>
      <c r="E16" s="3">
        <v>0</v>
      </c>
      <c r="F16" s="3">
        <f t="shared" si="0"/>
        <v>-31</v>
      </c>
      <c r="G16" s="16">
        <v>154.28</v>
      </c>
      <c r="H16" s="16">
        <f t="shared" si="1"/>
        <v>-4782.68</v>
      </c>
    </row>
    <row r="17" spans="2:8" x14ac:dyDescent="0.25">
      <c r="B17" s="3">
        <v>222</v>
      </c>
      <c r="C17" s="4">
        <v>42656</v>
      </c>
      <c r="D17" s="4">
        <v>42656</v>
      </c>
      <c r="E17" s="3">
        <v>0</v>
      </c>
      <c r="F17" s="3">
        <f t="shared" si="0"/>
        <v>-31</v>
      </c>
      <c r="G17" s="16">
        <v>2268.75</v>
      </c>
      <c r="H17" s="16">
        <f t="shared" si="1"/>
        <v>-70331.25</v>
      </c>
    </row>
    <row r="18" spans="2:8" x14ac:dyDescent="0.25">
      <c r="B18" s="3">
        <v>225</v>
      </c>
      <c r="C18" s="4">
        <v>42662</v>
      </c>
      <c r="D18" s="13">
        <v>42670</v>
      </c>
      <c r="E18" s="1">
        <v>4</v>
      </c>
      <c r="F18" s="3">
        <f t="shared" si="0"/>
        <v>-27</v>
      </c>
      <c r="G18" s="16">
        <v>3388</v>
      </c>
      <c r="H18" s="16">
        <f t="shared" si="1"/>
        <v>-91476</v>
      </c>
    </row>
    <row r="19" spans="2:8" x14ac:dyDescent="0.25">
      <c r="B19" s="3">
        <v>226</v>
      </c>
      <c r="C19" s="4">
        <v>42670</v>
      </c>
      <c r="D19" s="13">
        <v>42670</v>
      </c>
      <c r="E19" s="1">
        <v>0</v>
      </c>
      <c r="F19" s="3">
        <f t="shared" si="0"/>
        <v>-31</v>
      </c>
      <c r="G19" s="16">
        <v>6771</v>
      </c>
      <c r="H19" s="16">
        <f t="shared" si="1"/>
        <v>-209901</v>
      </c>
    </row>
    <row r="20" spans="2:8" x14ac:dyDescent="0.25">
      <c r="B20" s="3">
        <v>229</v>
      </c>
      <c r="C20" s="4">
        <v>42660</v>
      </c>
      <c r="D20" s="13">
        <v>42667</v>
      </c>
      <c r="E20" s="1">
        <v>7</v>
      </c>
      <c r="F20" s="3">
        <f t="shared" si="0"/>
        <v>-24</v>
      </c>
      <c r="G20" s="16">
        <v>296.8</v>
      </c>
      <c r="H20" s="16">
        <f t="shared" si="1"/>
        <v>-7123.2000000000007</v>
      </c>
    </row>
    <row r="21" spans="2:8" x14ac:dyDescent="0.25">
      <c r="B21" s="1">
        <v>231</v>
      </c>
      <c r="C21" s="13">
        <v>42663</v>
      </c>
      <c r="D21" s="13">
        <v>42664</v>
      </c>
      <c r="E21" s="1">
        <v>1</v>
      </c>
      <c r="F21" s="3">
        <f t="shared" si="0"/>
        <v>-30</v>
      </c>
      <c r="G21" s="5">
        <v>145.6</v>
      </c>
      <c r="H21" s="16">
        <f t="shared" si="1"/>
        <v>-4368</v>
      </c>
    </row>
    <row r="22" spans="2:8" x14ac:dyDescent="0.25">
      <c r="B22" s="1">
        <v>232</v>
      </c>
      <c r="C22" s="13">
        <v>42664</v>
      </c>
      <c r="D22" s="13">
        <v>42672</v>
      </c>
      <c r="E22" s="1">
        <v>8</v>
      </c>
      <c r="F22" s="3">
        <f t="shared" si="0"/>
        <v>-23</v>
      </c>
      <c r="G22" s="5">
        <v>78.400000000000006</v>
      </c>
      <c r="H22" s="16">
        <f t="shared" si="1"/>
        <v>-1803.2</v>
      </c>
    </row>
    <row r="23" spans="2:8" x14ac:dyDescent="0.25">
      <c r="B23" s="1">
        <v>233</v>
      </c>
      <c r="C23" s="13">
        <v>42665</v>
      </c>
      <c r="D23" s="13">
        <v>42668</v>
      </c>
      <c r="E23" s="1">
        <v>3</v>
      </c>
      <c r="F23" s="3">
        <f t="shared" si="0"/>
        <v>-28</v>
      </c>
      <c r="G23" s="5">
        <v>89.6</v>
      </c>
      <c r="H23" s="16">
        <f t="shared" si="1"/>
        <v>-2508.7999999999997</v>
      </c>
    </row>
    <row r="24" spans="2:8" x14ac:dyDescent="0.25">
      <c r="B24" s="1">
        <v>234</v>
      </c>
      <c r="C24" s="13">
        <v>42661</v>
      </c>
      <c r="D24" s="13">
        <v>42667</v>
      </c>
      <c r="E24" s="1">
        <v>6</v>
      </c>
      <c r="F24" s="3">
        <f t="shared" si="0"/>
        <v>-25</v>
      </c>
      <c r="G24" s="5">
        <v>677.6</v>
      </c>
      <c r="H24" s="16">
        <f t="shared" si="1"/>
        <v>-16940</v>
      </c>
    </row>
    <row r="25" spans="2:8" x14ac:dyDescent="0.25">
      <c r="B25" s="1">
        <v>235</v>
      </c>
      <c r="C25" s="13">
        <v>42654</v>
      </c>
      <c r="D25" s="13">
        <v>42656</v>
      </c>
      <c r="E25" s="1">
        <v>2</v>
      </c>
      <c r="F25" s="3">
        <f t="shared" si="0"/>
        <v>-29</v>
      </c>
      <c r="G25" s="5">
        <v>3950</v>
      </c>
      <c r="H25" s="16">
        <f t="shared" si="1"/>
        <v>-114550</v>
      </c>
    </row>
    <row r="26" spans="2:8" x14ac:dyDescent="0.25">
      <c r="B26" s="1">
        <v>236</v>
      </c>
      <c r="C26" s="13">
        <v>42644</v>
      </c>
      <c r="D26" s="13">
        <v>42656</v>
      </c>
      <c r="E26" s="1">
        <v>12</v>
      </c>
      <c r="F26" s="3">
        <f t="shared" si="0"/>
        <v>-19</v>
      </c>
      <c r="G26" s="5">
        <v>111.56</v>
      </c>
      <c r="H26" s="16">
        <f t="shared" si="1"/>
        <v>-2119.64</v>
      </c>
    </row>
    <row r="27" spans="2:8" x14ac:dyDescent="0.25">
      <c r="F27" s="3"/>
    </row>
    <row r="28" spans="2:8" x14ac:dyDescent="0.25">
      <c r="F28" s="7" t="s">
        <v>11</v>
      </c>
      <c r="G28" s="8">
        <f>SUM(G6:G26)</f>
        <v>24122.449999999997</v>
      </c>
    </row>
    <row r="29" spans="2:8" x14ac:dyDescent="0.25">
      <c r="B29" s="3"/>
      <c r="F29" s="3"/>
    </row>
    <row r="30" spans="2:8" x14ac:dyDescent="0.25">
      <c r="B30" s="3"/>
      <c r="F30" s="3"/>
      <c r="G30" s="7" t="s">
        <v>11</v>
      </c>
      <c r="H30" s="17">
        <f>SUM(H6:H26)</f>
        <v>-700038.38</v>
      </c>
    </row>
    <row r="31" spans="2:8" x14ac:dyDescent="0.25">
      <c r="B31" s="3"/>
    </row>
    <row r="32" spans="2:8" x14ac:dyDescent="0.25">
      <c r="B32" s="3"/>
      <c r="F32" s="18"/>
      <c r="G32" s="19" t="s">
        <v>7</v>
      </c>
      <c r="H32" s="20">
        <f>H30/G28</f>
        <v>-29.020202342631038</v>
      </c>
    </row>
    <row r="33" spans="2:7" x14ac:dyDescent="0.25">
      <c r="B33" s="3"/>
      <c r="E33" s="3"/>
    </row>
    <row r="34" spans="2:7" x14ac:dyDescent="0.25">
      <c r="B34" s="3"/>
      <c r="C34" s="3"/>
      <c r="D34" s="3"/>
      <c r="E34" s="3"/>
      <c r="F34" s="3"/>
      <c r="G34" s="5"/>
    </row>
    <row r="35" spans="2:7" x14ac:dyDescent="0.25">
      <c r="B35" s="3"/>
      <c r="C35" s="3"/>
      <c r="D35" s="3"/>
      <c r="E35" s="3"/>
      <c r="F35" s="3"/>
      <c r="G35" s="5"/>
    </row>
    <row r="36" spans="2:7" x14ac:dyDescent="0.25">
      <c r="B36" s="3"/>
      <c r="C36" s="3"/>
      <c r="D36" s="3"/>
      <c r="E36" s="3"/>
      <c r="F36" s="3"/>
      <c r="G36" s="5"/>
    </row>
    <row r="37" spans="2:7" x14ac:dyDescent="0.25">
      <c r="B37" s="3"/>
      <c r="C37" s="3"/>
      <c r="D37" s="3"/>
      <c r="E37" s="3"/>
      <c r="F37" s="3"/>
      <c r="G37" s="5"/>
    </row>
    <row r="38" spans="2:7" x14ac:dyDescent="0.25">
      <c r="B38" s="3"/>
      <c r="C38" s="3"/>
      <c r="D38" s="3"/>
      <c r="E38" s="3"/>
      <c r="F38" s="3"/>
      <c r="G38" s="5"/>
    </row>
    <row r="39" spans="2:7" x14ac:dyDescent="0.25">
      <c r="B39" s="3"/>
      <c r="C39" s="3"/>
      <c r="D39" s="3"/>
      <c r="E39" s="3"/>
      <c r="F39" s="3"/>
      <c r="G39" s="5"/>
    </row>
    <row r="40" spans="2:7" x14ac:dyDescent="0.25">
      <c r="B40" s="3"/>
      <c r="C40" s="3"/>
      <c r="D40" s="3"/>
      <c r="E40" s="3"/>
      <c r="F40" s="3"/>
      <c r="G40" s="5"/>
    </row>
    <row r="41" spans="2:7" x14ac:dyDescent="0.25">
      <c r="B41" s="3"/>
      <c r="C41" s="3"/>
      <c r="D41" s="3"/>
      <c r="E41" s="3"/>
      <c r="F41" s="3"/>
      <c r="G41" s="5"/>
    </row>
    <row r="42" spans="2:7" x14ac:dyDescent="0.25">
      <c r="B42" s="3"/>
      <c r="C42" s="3"/>
      <c r="D42" s="3"/>
      <c r="E42" s="3"/>
      <c r="F42" s="3"/>
      <c r="G42" s="5"/>
    </row>
    <row r="43" spans="2:7" x14ac:dyDescent="0.25">
      <c r="B43" s="3"/>
      <c r="C43" s="3"/>
      <c r="D43" s="3"/>
      <c r="E43" s="3"/>
      <c r="F43" s="3"/>
      <c r="G43" s="5"/>
    </row>
    <row r="44" spans="2:7" x14ac:dyDescent="0.25">
      <c r="B44" s="3"/>
      <c r="C44" s="3"/>
      <c r="D44" s="3"/>
      <c r="E44" s="3"/>
      <c r="F44" s="3"/>
      <c r="G44" s="5"/>
    </row>
    <row r="45" spans="2:7" x14ac:dyDescent="0.25">
      <c r="B45" s="3"/>
      <c r="C45" s="3"/>
      <c r="D45" s="3"/>
      <c r="E45" s="3"/>
      <c r="F45" s="3"/>
      <c r="G45" s="5"/>
    </row>
    <row r="46" spans="2:7" x14ac:dyDescent="0.25">
      <c r="B46" s="3"/>
      <c r="C46" s="3"/>
      <c r="D46" s="3"/>
      <c r="E46" s="3"/>
      <c r="F46" s="3"/>
      <c r="G46" s="5"/>
    </row>
    <row r="47" spans="2:7" x14ac:dyDescent="0.25">
      <c r="B47" s="3"/>
      <c r="C47" s="3"/>
      <c r="D47" s="3"/>
      <c r="E47" s="3"/>
      <c r="F47" s="3"/>
      <c r="G47" s="5"/>
    </row>
    <row r="48" spans="2:7" x14ac:dyDescent="0.25">
      <c r="B48" s="3"/>
      <c r="C48" s="3"/>
      <c r="D48" s="3"/>
      <c r="E48" s="3"/>
      <c r="F48" s="3"/>
      <c r="G48" s="5"/>
    </row>
    <row r="49" spans="2:6" x14ac:dyDescent="0.25">
      <c r="B49" s="3"/>
      <c r="C49" s="3"/>
      <c r="D49" s="3"/>
      <c r="E49" s="3"/>
      <c r="F49" s="3"/>
    </row>
    <row r="50" spans="2:6" x14ac:dyDescent="0.25">
      <c r="B50" s="3"/>
      <c r="C50" s="3"/>
      <c r="D50" s="3"/>
      <c r="E50" s="3"/>
      <c r="F50" s="3"/>
    </row>
    <row r="51" spans="2:6" x14ac:dyDescent="0.25">
      <c r="B51" s="3"/>
      <c r="C51" s="3"/>
      <c r="D51" s="3"/>
      <c r="E51" s="3"/>
      <c r="F51" s="3"/>
    </row>
    <row r="52" spans="2:6" x14ac:dyDescent="0.25">
      <c r="B52" s="3"/>
      <c r="C52" s="3"/>
      <c r="D52" s="3"/>
      <c r="E52" s="3"/>
      <c r="F52" s="3"/>
    </row>
    <row r="53" spans="2:6" x14ac:dyDescent="0.25">
      <c r="B53" s="3"/>
      <c r="C53" s="3"/>
      <c r="D53" s="3"/>
      <c r="E53" s="3"/>
      <c r="F53" s="3"/>
    </row>
    <row r="54" spans="2:6" x14ac:dyDescent="0.25">
      <c r="B54" s="3"/>
      <c r="C54" s="3"/>
      <c r="D54" s="3"/>
      <c r="E54" s="3"/>
      <c r="F54" s="3"/>
    </row>
    <row r="55" spans="2:6" x14ac:dyDescent="0.25">
      <c r="B55" s="3"/>
      <c r="C55" s="3"/>
      <c r="D55" s="3"/>
      <c r="E55" s="3"/>
      <c r="F55" s="3"/>
    </row>
    <row r="56" spans="2:6" x14ac:dyDescent="0.25">
      <c r="B56" s="3"/>
      <c r="C56" s="3"/>
      <c r="D56" s="3"/>
      <c r="E56" s="3"/>
      <c r="F56" s="3"/>
    </row>
    <row r="57" spans="2:6" x14ac:dyDescent="0.25">
      <c r="B57" s="3"/>
      <c r="C57" s="3"/>
      <c r="D57" s="3"/>
      <c r="E57" s="3"/>
      <c r="F57" s="3"/>
    </row>
    <row r="58" spans="2:6" x14ac:dyDescent="0.25">
      <c r="B58" s="3"/>
      <c r="C58" s="3"/>
      <c r="D58" s="3"/>
      <c r="E58" s="3"/>
      <c r="F58" s="3"/>
    </row>
    <row r="59" spans="2:6" x14ac:dyDescent="0.25">
      <c r="B59" s="3"/>
      <c r="C59" s="3"/>
      <c r="D59" s="3"/>
      <c r="E59" s="3"/>
      <c r="F59" s="3"/>
    </row>
    <row r="60" spans="2:6" x14ac:dyDescent="0.25">
      <c r="B60" s="3"/>
      <c r="C60" s="3"/>
      <c r="D60" s="3"/>
      <c r="E60" s="3"/>
      <c r="F60" s="3"/>
    </row>
    <row r="61" spans="2:6" x14ac:dyDescent="0.25">
      <c r="B61" s="3"/>
      <c r="C61" s="3"/>
      <c r="D61" s="3"/>
      <c r="E61" s="3"/>
      <c r="F61" s="3"/>
    </row>
    <row r="62" spans="2:6" x14ac:dyDescent="0.25">
      <c r="B62" s="3"/>
      <c r="C62" s="3"/>
      <c r="D62" s="3"/>
      <c r="E62" s="3"/>
      <c r="F62" s="3"/>
    </row>
    <row r="63" spans="2:6" x14ac:dyDescent="0.25">
      <c r="B63" s="3"/>
      <c r="C63" s="3"/>
      <c r="D63" s="3"/>
      <c r="E63" s="3"/>
      <c r="F63" s="3"/>
    </row>
    <row r="64" spans="2:6" x14ac:dyDescent="0.25">
      <c r="B64" s="3"/>
      <c r="C64" s="3"/>
      <c r="D64" s="3"/>
      <c r="E64" s="3"/>
      <c r="F64" s="3"/>
    </row>
    <row r="65" spans="2:6" x14ac:dyDescent="0.25">
      <c r="B65" s="3"/>
      <c r="C65" s="3"/>
      <c r="D65" s="3"/>
      <c r="E65" s="3"/>
      <c r="F65" s="3"/>
    </row>
    <row r="66" spans="2:6" x14ac:dyDescent="0.25">
      <c r="B66" s="3"/>
      <c r="C66" s="3"/>
      <c r="D66" s="3"/>
      <c r="E66" s="3"/>
      <c r="F66" s="3"/>
    </row>
    <row r="67" spans="2:6" x14ac:dyDescent="0.25">
      <c r="B67" s="3"/>
      <c r="C67" s="3"/>
      <c r="D67" s="3"/>
      <c r="E67" s="3"/>
      <c r="F67" s="3"/>
    </row>
    <row r="68" spans="2:6" x14ac:dyDescent="0.25">
      <c r="B68" s="3"/>
      <c r="C68" s="3"/>
      <c r="D68" s="3"/>
      <c r="E68" s="3"/>
      <c r="F68" s="3"/>
    </row>
    <row r="69" spans="2:6" x14ac:dyDescent="0.25">
      <c r="B69" s="3"/>
      <c r="C69" s="3"/>
      <c r="D69" s="3"/>
      <c r="E69" s="3"/>
      <c r="F69" s="3"/>
    </row>
    <row r="70" spans="2:6" x14ac:dyDescent="0.25">
      <c r="B70" s="3"/>
      <c r="C70" s="3"/>
      <c r="D70" s="3"/>
      <c r="E70" s="3"/>
      <c r="F70" s="3"/>
    </row>
    <row r="71" spans="2:6" x14ac:dyDescent="0.25">
      <c r="B71" s="3"/>
      <c r="C71" s="3"/>
      <c r="D71" s="3"/>
      <c r="E71" s="3"/>
      <c r="F71" s="3"/>
    </row>
    <row r="72" spans="2:6" x14ac:dyDescent="0.25">
      <c r="B72" s="3"/>
      <c r="C72" s="3"/>
      <c r="D72" s="3"/>
      <c r="E72" s="3"/>
      <c r="F72" s="3"/>
    </row>
    <row r="73" spans="2:6" x14ac:dyDescent="0.25">
      <c r="B73" s="3"/>
      <c r="C73" s="3"/>
      <c r="D73" s="3"/>
      <c r="E73" s="3"/>
      <c r="F73" s="3"/>
    </row>
    <row r="74" spans="2:6" x14ac:dyDescent="0.25">
      <c r="B74" s="3"/>
      <c r="C74" s="3"/>
      <c r="D74" s="3"/>
      <c r="E74" s="3"/>
      <c r="F74" s="3"/>
    </row>
    <row r="75" spans="2:6" x14ac:dyDescent="0.25">
      <c r="B75" s="3"/>
      <c r="C75" s="3"/>
      <c r="D75" s="3"/>
      <c r="E75" s="3"/>
      <c r="F75" s="3"/>
    </row>
    <row r="76" spans="2:6" x14ac:dyDescent="0.25">
      <c r="B76" s="3"/>
      <c r="C76" s="3"/>
      <c r="D76" s="3"/>
      <c r="E76" s="3"/>
      <c r="F76" s="3"/>
    </row>
    <row r="77" spans="2:6" x14ac:dyDescent="0.25">
      <c r="B77" s="3"/>
      <c r="C77" s="3"/>
      <c r="D77" s="3"/>
      <c r="E77" s="3"/>
      <c r="F77" s="3"/>
    </row>
    <row r="78" spans="2:6" x14ac:dyDescent="0.25">
      <c r="B78" s="3"/>
      <c r="C78" s="3"/>
      <c r="D78" s="3"/>
      <c r="E78" s="3"/>
      <c r="F78" s="3"/>
    </row>
    <row r="79" spans="2:6" x14ac:dyDescent="0.25">
      <c r="B79" s="3"/>
      <c r="C79" s="3"/>
      <c r="D79" s="3"/>
      <c r="E79" s="3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  <row r="88" spans="2:6" x14ac:dyDescent="0.25">
      <c r="B88" s="3"/>
      <c r="C88" s="3"/>
      <c r="D88" s="3"/>
      <c r="E88" s="3"/>
      <c r="F88" s="3"/>
    </row>
    <row r="89" spans="2:6" x14ac:dyDescent="0.25">
      <c r="B89" s="3"/>
      <c r="C89" s="3"/>
      <c r="D89" s="3"/>
      <c r="E89" s="3"/>
      <c r="F89" s="3"/>
    </row>
    <row r="90" spans="2:6" x14ac:dyDescent="0.25">
      <c r="B90" s="3"/>
      <c r="C90" s="3"/>
      <c r="D90" s="3"/>
      <c r="E90" s="3"/>
      <c r="F90" s="3"/>
    </row>
    <row r="91" spans="2:6" x14ac:dyDescent="0.25">
      <c r="B91" s="3"/>
      <c r="C91" s="3"/>
      <c r="D91" s="3"/>
      <c r="E91" s="3"/>
      <c r="F91" s="3"/>
    </row>
    <row r="92" spans="2:6" x14ac:dyDescent="0.25">
      <c r="B92" s="3"/>
      <c r="C92" s="3"/>
      <c r="D92" s="3"/>
      <c r="E92" s="3"/>
      <c r="F92" s="3"/>
    </row>
    <row r="93" spans="2:6" x14ac:dyDescent="0.25">
      <c r="B93" s="3"/>
      <c r="C93" s="3"/>
      <c r="D93" s="3"/>
      <c r="E93" s="3"/>
      <c r="F93" s="3"/>
    </row>
    <row r="94" spans="2:6" x14ac:dyDescent="0.25">
      <c r="B94" s="3"/>
      <c r="C94" s="3"/>
      <c r="D94" s="3"/>
      <c r="E94" s="3"/>
      <c r="F94" s="3"/>
    </row>
    <row r="95" spans="2:6" x14ac:dyDescent="0.25">
      <c r="B95" s="3"/>
      <c r="C95" s="3"/>
      <c r="D95" s="3"/>
      <c r="E95" s="3"/>
      <c r="F95" s="3"/>
    </row>
    <row r="96" spans="2:6" x14ac:dyDescent="0.25">
      <c r="B96" s="3"/>
      <c r="C96" s="3"/>
      <c r="D96" s="3"/>
      <c r="E96" s="3"/>
      <c r="F96" s="3"/>
    </row>
    <row r="97" spans="2:6" x14ac:dyDescent="0.25">
      <c r="B97" s="3"/>
      <c r="C97" s="3"/>
      <c r="D97" s="3"/>
      <c r="E97" s="3"/>
      <c r="F97" s="3"/>
    </row>
    <row r="98" spans="2:6" x14ac:dyDescent="0.25">
      <c r="B98" s="3"/>
      <c r="C98" s="3"/>
      <c r="D98" s="3"/>
      <c r="E98" s="3"/>
      <c r="F98" s="3"/>
    </row>
    <row r="99" spans="2:6" x14ac:dyDescent="0.25">
      <c r="B99" s="3"/>
      <c r="C99" s="3"/>
      <c r="D99" s="3"/>
      <c r="E99" s="3"/>
      <c r="F99" s="3"/>
    </row>
    <row r="100" spans="2:6" x14ac:dyDescent="0.25">
      <c r="B100" s="3"/>
      <c r="C100" s="3"/>
      <c r="D100" s="3"/>
      <c r="E100" s="3"/>
      <c r="F100" s="3"/>
    </row>
    <row r="101" spans="2:6" x14ac:dyDescent="0.25">
      <c r="B101" s="3"/>
      <c r="C101" s="3"/>
      <c r="D101" s="3"/>
      <c r="E101" s="3"/>
      <c r="F101" s="3"/>
    </row>
    <row r="102" spans="2:6" x14ac:dyDescent="0.25">
      <c r="B102" s="3"/>
      <c r="C102" s="3"/>
      <c r="D102" s="3"/>
      <c r="E102" s="3"/>
      <c r="F102" s="3"/>
    </row>
    <row r="103" spans="2:6" x14ac:dyDescent="0.25">
      <c r="B103" s="3"/>
      <c r="C103" s="3"/>
      <c r="D103" s="3"/>
      <c r="E103" s="3"/>
      <c r="F103" s="3"/>
    </row>
    <row r="104" spans="2:6" x14ac:dyDescent="0.25">
      <c r="B104" s="3"/>
      <c r="C104" s="3"/>
      <c r="D104" s="3"/>
      <c r="E104" s="3"/>
      <c r="F104" s="3"/>
    </row>
    <row r="105" spans="2:6" x14ac:dyDescent="0.25">
      <c r="B105" s="3"/>
      <c r="C105" s="3"/>
      <c r="D105" s="3"/>
      <c r="E105" s="3"/>
      <c r="F105" s="3"/>
    </row>
    <row r="106" spans="2:6" x14ac:dyDescent="0.25">
      <c r="B106" s="3"/>
      <c r="C106" s="3"/>
      <c r="D106" s="3"/>
      <c r="E106" s="3"/>
      <c r="F106" s="3"/>
    </row>
    <row r="107" spans="2:6" x14ac:dyDescent="0.25">
      <c r="B107" s="3"/>
      <c r="C107" s="3"/>
      <c r="D107" s="3"/>
      <c r="E107" s="3"/>
      <c r="F107" s="3"/>
    </row>
    <row r="108" spans="2:6" x14ac:dyDescent="0.25">
      <c r="B108" s="3"/>
      <c r="C108" s="3"/>
      <c r="D108" s="3"/>
      <c r="E108" s="3"/>
      <c r="F108" s="3"/>
    </row>
    <row r="109" spans="2:6" x14ac:dyDescent="0.25">
      <c r="B109" s="3"/>
      <c r="C109" s="3"/>
      <c r="D109" s="3"/>
      <c r="E109" s="3"/>
      <c r="F109" s="3"/>
    </row>
    <row r="110" spans="2:6" x14ac:dyDescent="0.25">
      <c r="B110" s="3"/>
      <c r="C110" s="3"/>
      <c r="D110" s="3"/>
      <c r="E110" s="3"/>
      <c r="F110" s="3"/>
    </row>
    <row r="111" spans="2:6" x14ac:dyDescent="0.25">
      <c r="B111" s="3"/>
      <c r="C111" s="3"/>
      <c r="D111" s="3"/>
      <c r="E111" s="3"/>
      <c r="F111" s="3"/>
    </row>
  </sheetData>
  <sortState ref="B5:H35">
    <sortCondition ref="C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5"/>
  <sheetViews>
    <sheetView workbookViewId="0">
      <selection activeCell="G26" sqref="G26"/>
    </sheetView>
  </sheetViews>
  <sheetFormatPr baseColWidth="10" defaultRowHeight="15" x14ac:dyDescent="0.25"/>
  <cols>
    <col min="2" max="2" width="19.5703125" style="1" customWidth="1"/>
    <col min="3" max="3" width="15.28515625" style="1" customWidth="1"/>
    <col min="4" max="4" width="16.5703125" style="1" customWidth="1"/>
    <col min="5" max="5" width="15.5703125" style="1" customWidth="1"/>
    <col min="6" max="6" width="16.7109375" style="1" customWidth="1"/>
    <col min="7" max="7" width="19.5703125" style="1" customWidth="1"/>
    <col min="8" max="8" width="15.5703125" style="14" customWidth="1"/>
  </cols>
  <sheetData>
    <row r="4" spans="2:8" x14ac:dyDescent="0.25">
      <c r="B4" s="2" t="s">
        <v>0</v>
      </c>
      <c r="C4" s="2" t="s">
        <v>9</v>
      </c>
      <c r="D4" s="2" t="s">
        <v>1</v>
      </c>
      <c r="E4" s="2" t="s">
        <v>8</v>
      </c>
      <c r="F4" s="2" t="s">
        <v>4</v>
      </c>
      <c r="G4" s="2" t="s">
        <v>5</v>
      </c>
    </row>
    <row r="5" spans="2:8" x14ac:dyDescent="0.25">
      <c r="B5" s="2"/>
      <c r="C5" s="2"/>
      <c r="D5" s="2"/>
      <c r="E5" s="2"/>
      <c r="F5" s="2"/>
      <c r="G5" s="2"/>
    </row>
    <row r="6" spans="2:8" x14ac:dyDescent="0.25">
      <c r="B6" s="10">
        <v>208</v>
      </c>
      <c r="C6" s="9">
        <v>42668</v>
      </c>
      <c r="D6" s="9">
        <v>42669</v>
      </c>
      <c r="E6" s="10">
        <v>5</v>
      </c>
      <c r="F6" s="10">
        <f>E6-31</f>
        <v>-26</v>
      </c>
      <c r="G6" s="16">
        <v>28.74</v>
      </c>
      <c r="H6" s="16">
        <f>G6*F6</f>
        <v>-747.24</v>
      </c>
    </row>
    <row r="7" spans="2:8" x14ac:dyDescent="0.25">
      <c r="B7" s="1">
        <v>211</v>
      </c>
      <c r="C7" s="13">
        <v>42665</v>
      </c>
      <c r="D7" s="13">
        <v>42667</v>
      </c>
      <c r="E7" s="1">
        <v>7</v>
      </c>
      <c r="F7" s="10">
        <f t="shared" ref="F7:F18" si="0">E7-31</f>
        <v>-24</v>
      </c>
      <c r="G7" s="16">
        <v>123.42</v>
      </c>
      <c r="H7" s="16">
        <f t="shared" ref="H7:H18" si="1">G7*F7</f>
        <v>-2962.08</v>
      </c>
    </row>
    <row r="8" spans="2:8" x14ac:dyDescent="0.25">
      <c r="B8" s="1">
        <v>212</v>
      </c>
      <c r="C8" s="13">
        <v>42674</v>
      </c>
      <c r="D8" s="13">
        <v>42674</v>
      </c>
      <c r="E8" s="1">
        <v>0</v>
      </c>
      <c r="F8" s="10">
        <f t="shared" si="0"/>
        <v>-31</v>
      </c>
      <c r="G8" s="16">
        <v>31.15</v>
      </c>
      <c r="H8" s="16">
        <f t="shared" si="1"/>
        <v>-965.65</v>
      </c>
    </row>
    <row r="9" spans="2:8" x14ac:dyDescent="0.25">
      <c r="B9" s="1">
        <v>214</v>
      </c>
      <c r="C9" s="13">
        <v>42671</v>
      </c>
      <c r="D9" s="13">
        <v>42671</v>
      </c>
      <c r="E9" s="1">
        <v>3</v>
      </c>
      <c r="F9" s="10">
        <f t="shared" si="0"/>
        <v>-28</v>
      </c>
      <c r="G9" s="16">
        <v>196.02</v>
      </c>
      <c r="H9" s="16">
        <f t="shared" si="1"/>
        <v>-5488.56</v>
      </c>
    </row>
    <row r="10" spans="2:8" x14ac:dyDescent="0.25">
      <c r="B10" s="1">
        <v>216</v>
      </c>
      <c r="C10" s="13">
        <v>42657</v>
      </c>
      <c r="D10" s="13">
        <v>42660</v>
      </c>
      <c r="E10" s="1">
        <v>14</v>
      </c>
      <c r="F10" s="10">
        <f t="shared" si="0"/>
        <v>-17</v>
      </c>
      <c r="G10" s="5">
        <v>726</v>
      </c>
      <c r="H10" s="16">
        <f t="shared" si="1"/>
        <v>-12342</v>
      </c>
    </row>
    <row r="11" spans="2:8" x14ac:dyDescent="0.25">
      <c r="B11" s="1">
        <v>223</v>
      </c>
      <c r="C11" s="13">
        <v>42674</v>
      </c>
      <c r="D11" s="13">
        <v>42674</v>
      </c>
      <c r="E11" s="1">
        <v>0</v>
      </c>
      <c r="F11" s="10">
        <f t="shared" si="0"/>
        <v>-31</v>
      </c>
      <c r="G11" s="5">
        <v>20.22</v>
      </c>
      <c r="H11" s="16">
        <f t="shared" si="1"/>
        <v>-626.81999999999994</v>
      </c>
    </row>
    <row r="12" spans="2:8" x14ac:dyDescent="0.25">
      <c r="B12" s="1">
        <v>224</v>
      </c>
      <c r="C12" s="13">
        <v>42674</v>
      </c>
      <c r="D12" s="13">
        <v>42674</v>
      </c>
      <c r="E12" s="1">
        <v>0</v>
      </c>
      <c r="F12" s="10">
        <f t="shared" si="0"/>
        <v>-31</v>
      </c>
      <c r="G12" s="5">
        <v>363</v>
      </c>
      <c r="H12" s="16">
        <f t="shared" si="1"/>
        <v>-11253</v>
      </c>
    </row>
    <row r="13" spans="2:8" x14ac:dyDescent="0.25">
      <c r="B13" s="1">
        <v>227</v>
      </c>
      <c r="C13" s="13">
        <v>42664</v>
      </c>
      <c r="D13" s="13">
        <v>42667</v>
      </c>
      <c r="E13" s="1">
        <v>7</v>
      </c>
      <c r="F13" s="1">
        <f t="shared" si="0"/>
        <v>-24</v>
      </c>
      <c r="G13" s="5">
        <v>173.7</v>
      </c>
      <c r="H13" s="16">
        <f t="shared" si="1"/>
        <v>-4168.7999999999993</v>
      </c>
    </row>
    <row r="14" spans="2:8" x14ac:dyDescent="0.25">
      <c r="B14" s="1">
        <v>228</v>
      </c>
      <c r="C14" s="13">
        <v>42657</v>
      </c>
      <c r="D14" s="13">
        <v>42660</v>
      </c>
      <c r="E14" s="1">
        <v>14</v>
      </c>
      <c r="F14" s="1">
        <f t="shared" si="0"/>
        <v>-17</v>
      </c>
      <c r="G14" s="5">
        <v>72</v>
      </c>
      <c r="H14" s="16">
        <f t="shared" si="1"/>
        <v>-1224</v>
      </c>
    </row>
    <row r="15" spans="2:8" x14ac:dyDescent="0.25">
      <c r="B15" s="1">
        <v>230</v>
      </c>
      <c r="C15" s="13">
        <v>42658</v>
      </c>
      <c r="D15" s="13">
        <v>42660</v>
      </c>
      <c r="E15" s="1">
        <v>14</v>
      </c>
      <c r="F15" s="1">
        <f t="shared" si="0"/>
        <v>-17</v>
      </c>
      <c r="G15" s="5">
        <v>1117.07</v>
      </c>
      <c r="H15" s="16">
        <f t="shared" si="1"/>
        <v>-18990.189999999999</v>
      </c>
    </row>
    <row r="16" spans="2:8" x14ac:dyDescent="0.25">
      <c r="B16" s="1">
        <v>237</v>
      </c>
      <c r="C16" s="13">
        <v>42650</v>
      </c>
      <c r="D16" s="13">
        <v>42653</v>
      </c>
      <c r="E16" s="1">
        <v>21</v>
      </c>
      <c r="F16" s="1">
        <f t="shared" si="0"/>
        <v>-10</v>
      </c>
      <c r="G16" s="5">
        <v>305.54000000000002</v>
      </c>
      <c r="H16" s="16">
        <f t="shared" si="1"/>
        <v>-3055.4</v>
      </c>
    </row>
    <row r="17" spans="2:8" x14ac:dyDescent="0.25">
      <c r="B17" s="1">
        <v>238</v>
      </c>
      <c r="C17" s="13">
        <v>42668</v>
      </c>
      <c r="D17" s="13">
        <v>42669</v>
      </c>
      <c r="E17" s="1">
        <v>5</v>
      </c>
      <c r="F17" s="1">
        <f t="shared" si="0"/>
        <v>-26</v>
      </c>
      <c r="G17" s="5">
        <v>540</v>
      </c>
      <c r="H17" s="16">
        <f t="shared" si="1"/>
        <v>-14040</v>
      </c>
    </row>
    <row r="18" spans="2:8" x14ac:dyDescent="0.25">
      <c r="B18" s="1">
        <v>239</v>
      </c>
      <c r="C18" s="13">
        <v>42648</v>
      </c>
      <c r="D18" s="13">
        <v>42649</v>
      </c>
      <c r="E18" s="1">
        <v>25</v>
      </c>
      <c r="F18" s="1">
        <f t="shared" si="0"/>
        <v>-6</v>
      </c>
      <c r="G18" s="5">
        <v>177.5</v>
      </c>
      <c r="H18" s="16">
        <f t="shared" si="1"/>
        <v>-1065</v>
      </c>
    </row>
    <row r="20" spans="2:8" x14ac:dyDescent="0.25">
      <c r="F20" s="7" t="s">
        <v>11</v>
      </c>
      <c r="G20" s="17">
        <f>SUM(G6:G18)</f>
        <v>3874.3599999999997</v>
      </c>
    </row>
    <row r="21" spans="2:8" x14ac:dyDescent="0.25">
      <c r="B21" s="3"/>
      <c r="C21" s="4"/>
      <c r="D21" s="9"/>
      <c r="E21" s="10"/>
      <c r="G21" s="7" t="s">
        <v>11</v>
      </c>
      <c r="H21" s="17">
        <f>SUM(H6:H18)</f>
        <v>-76928.739999999991</v>
      </c>
    </row>
    <row r="22" spans="2:8" x14ac:dyDescent="0.25">
      <c r="B22" s="3"/>
      <c r="C22" s="4"/>
      <c r="D22" s="9"/>
      <c r="E22" s="10"/>
    </row>
    <row r="23" spans="2:8" x14ac:dyDescent="0.25">
      <c r="B23" s="3"/>
      <c r="C23" s="4"/>
      <c r="D23" s="4"/>
      <c r="E23" s="10"/>
      <c r="F23" s="11" t="s">
        <v>12</v>
      </c>
      <c r="G23" s="11"/>
      <c r="H23" s="15">
        <f>H21/G20</f>
        <v>-19.855857483558573</v>
      </c>
    </row>
    <row r="24" spans="2:8" x14ac:dyDescent="0.25">
      <c r="C24" s="13"/>
      <c r="D24" s="13"/>
      <c r="F24" s="10"/>
      <c r="H24" s="16"/>
    </row>
    <row r="25" spans="2:8" x14ac:dyDescent="0.25">
      <c r="B25" s="3"/>
      <c r="C25" s="4"/>
      <c r="D25" s="12" t="s">
        <v>13</v>
      </c>
      <c r="E25" s="3"/>
      <c r="F25" s="3"/>
      <c r="G25" s="5"/>
      <c r="H25" s="16"/>
    </row>
  </sheetData>
  <sortState ref="B6:H27">
    <sortCondition ref="B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9"/>
  <sheetViews>
    <sheetView workbookViewId="0">
      <selection activeCell="D12" sqref="D12"/>
    </sheetView>
  </sheetViews>
  <sheetFormatPr baseColWidth="10" defaultRowHeight="15" x14ac:dyDescent="0.25"/>
  <cols>
    <col min="3" max="3" width="12.85546875" bestFit="1" customWidth="1"/>
  </cols>
  <sheetData>
    <row r="6" spans="3:3" ht="15.75" x14ac:dyDescent="0.25">
      <c r="C6" s="6" t="s">
        <v>10</v>
      </c>
    </row>
    <row r="8" spans="3:3" ht="15.75" thickBot="1" x14ac:dyDescent="0.3"/>
    <row r="9" spans="3:3" ht="15.75" thickBot="1" x14ac:dyDescent="0.3">
      <c r="C9" s="21">
        <f>((-29.02*-700038.38)+0)/((-700038.38+(-76928.74)))</f>
        <v>-26.146684029048746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Ratio op. pagadas</vt:lpstr>
      <vt:lpstr>Ratio op. pendientes</vt:lpstr>
      <vt:lpstr>PROMEDIO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maica</dc:creator>
  <cp:lastModifiedBy>maica</cp:lastModifiedBy>
  <cp:lastPrinted>2015-08-04T11:02:11Z</cp:lastPrinted>
  <dcterms:created xsi:type="dcterms:W3CDTF">2014-10-17T10:33:16Z</dcterms:created>
  <dcterms:modified xsi:type="dcterms:W3CDTF">2016-11-10T08:15:32Z</dcterms:modified>
</cp:coreProperties>
</file>